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37799611-6691-41E9-BA13-FD384D814A21}" xr6:coauthVersionLast="47" xr6:coauthVersionMax="47" xr10:uidLastSave="{00000000-0000-0000-0000-000000000000}"/>
  <bookViews>
    <workbookView xWindow="-34510" yWindow="-3610" windowWidth="34620" windowHeight="13900" xr2:uid="{00000000-000D-0000-FFFF-FFFF00000000}"/>
  </bookViews>
  <sheets>
    <sheet name="Budsjetteksempel" sheetId="1" r:id="rId1"/>
    <sheet name="Resulta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P20" i="3"/>
  <c r="O20" i="3"/>
  <c r="N20" i="3"/>
  <c r="M20" i="3"/>
  <c r="L20" i="3"/>
  <c r="K20" i="3"/>
  <c r="J20" i="3"/>
  <c r="I20" i="3"/>
  <c r="H20" i="3"/>
  <c r="G20" i="3"/>
  <c r="F20" i="3"/>
  <c r="R19" i="3"/>
  <c r="R18" i="3"/>
  <c r="X17" i="3"/>
  <c r="Y17" i="3" s="1"/>
  <c r="Y19" i="3" s="1"/>
  <c r="R17" i="3"/>
  <c r="R16" i="3"/>
  <c r="R15" i="3"/>
  <c r="R13" i="3"/>
  <c r="Q12" i="3"/>
  <c r="P12" i="3"/>
  <c r="O12" i="3"/>
  <c r="N12" i="3"/>
  <c r="M12" i="3"/>
  <c r="L12" i="3"/>
  <c r="K12" i="3"/>
  <c r="J12" i="3"/>
  <c r="I12" i="3"/>
  <c r="H12" i="3"/>
  <c r="G12" i="3"/>
  <c r="F12" i="3"/>
  <c r="R12" i="3" s="1"/>
  <c r="Q11" i="3"/>
  <c r="Q14" i="3" s="1"/>
  <c r="P11" i="3"/>
  <c r="P14" i="3" s="1"/>
  <c r="O11" i="3"/>
  <c r="N11" i="3"/>
  <c r="M11" i="3"/>
  <c r="M14" i="3" s="1"/>
  <c r="L11" i="3"/>
  <c r="L14" i="3" s="1"/>
  <c r="K11" i="3"/>
  <c r="J11" i="3"/>
  <c r="J14" i="3" s="1"/>
  <c r="I11" i="3"/>
  <c r="I14" i="3" s="1"/>
  <c r="H11" i="3"/>
  <c r="H14" i="3" s="1"/>
  <c r="G11" i="3"/>
  <c r="F11" i="3"/>
  <c r="R9" i="3"/>
  <c r="L8" i="3"/>
  <c r="G8" i="3"/>
  <c r="F8" i="3"/>
  <c r="Q7" i="3"/>
  <c r="Q8" i="3" s="1"/>
  <c r="P7" i="3"/>
  <c r="P8" i="3" s="1"/>
  <c r="O7" i="3"/>
  <c r="O8" i="3" s="1"/>
  <c r="N7" i="3"/>
  <c r="N8" i="3" s="1"/>
  <c r="M7" i="3"/>
  <c r="M8" i="3" s="1"/>
  <c r="L7" i="3"/>
  <c r="K7" i="3"/>
  <c r="K8" i="3" s="1"/>
  <c r="J7" i="3"/>
  <c r="J8" i="3" s="1"/>
  <c r="I7" i="3"/>
  <c r="I8" i="3" s="1"/>
  <c r="H7" i="3"/>
  <c r="R7" i="3" s="1"/>
  <c r="Q6" i="3"/>
  <c r="P6" i="3"/>
  <c r="O6" i="3"/>
  <c r="N6" i="3"/>
  <c r="M6" i="3"/>
  <c r="L6" i="3"/>
  <c r="K6" i="3"/>
  <c r="J6" i="3"/>
  <c r="I6" i="3"/>
  <c r="H6" i="3"/>
  <c r="G6" i="3"/>
  <c r="F6" i="3"/>
  <c r="R5" i="3"/>
  <c r="R11" i="3" l="1"/>
  <c r="N14" i="3"/>
  <c r="J22" i="3"/>
  <c r="J24" i="3" s="1"/>
  <c r="K14" i="3"/>
  <c r="K22" i="3" s="1"/>
  <c r="K24" i="3" s="1"/>
  <c r="L22" i="3"/>
  <c r="L24" i="3" s="1"/>
  <c r="N22" i="3"/>
  <c r="N24" i="3" s="1"/>
  <c r="G14" i="3"/>
  <c r="G22" i="3" s="1"/>
  <c r="G24" i="3" s="1"/>
  <c r="O14" i="3"/>
  <c r="P22" i="3"/>
  <c r="P24" i="3" s="1"/>
  <c r="R6" i="3"/>
  <c r="H8" i="3"/>
  <c r="H22" i="3" s="1"/>
  <c r="H24" i="3" s="1"/>
  <c r="Q22" i="3"/>
  <c r="Q24" i="3" s="1"/>
  <c r="I24" i="3"/>
  <c r="O22" i="3"/>
  <c r="O24" i="3" s="1"/>
  <c r="I22" i="3"/>
  <c r="M22" i="3"/>
  <c r="M24" i="3" s="1"/>
  <c r="F14" i="3"/>
  <c r="R14" i="3" s="1"/>
  <c r="R20" i="3"/>
  <c r="R8" i="3" l="1"/>
  <c r="F22" i="3"/>
  <c r="Q12" i="1"/>
  <c r="P12" i="1"/>
  <c r="O12" i="1"/>
  <c r="N12" i="1"/>
  <c r="M12" i="1"/>
  <c r="L12" i="1"/>
  <c r="K12" i="1"/>
  <c r="J12" i="1"/>
  <c r="I12" i="1"/>
  <c r="H12" i="1"/>
  <c r="G12" i="1"/>
  <c r="F12" i="1"/>
  <c r="Q11" i="1"/>
  <c r="P11" i="1"/>
  <c r="O11" i="1"/>
  <c r="N11" i="1"/>
  <c r="M11" i="1"/>
  <c r="L11" i="1"/>
  <c r="K11" i="1"/>
  <c r="J11" i="1"/>
  <c r="I11" i="1"/>
  <c r="H11" i="1"/>
  <c r="G11" i="1"/>
  <c r="F11" i="1"/>
  <c r="R22" i="3" l="1"/>
  <c r="F24" i="3"/>
  <c r="R24" i="3" s="1"/>
  <c r="Q7" i="1" l="1"/>
  <c r="P7" i="1"/>
  <c r="O7" i="1"/>
  <c r="N7" i="1"/>
  <c r="M7" i="1"/>
  <c r="L7" i="1"/>
  <c r="K7" i="1"/>
  <c r="J7" i="1"/>
  <c r="I7" i="1"/>
  <c r="H7" i="1"/>
  <c r="X17" i="1"/>
  <c r="Y17" i="1" s="1"/>
  <c r="Y19" i="1" s="1"/>
  <c r="R9" i="1" l="1"/>
  <c r="R19" i="1"/>
  <c r="R18" i="1"/>
  <c r="R17" i="1"/>
  <c r="R16" i="1"/>
  <c r="R15" i="1"/>
  <c r="Q20" i="1"/>
  <c r="P20" i="1"/>
  <c r="O20" i="1"/>
  <c r="N20" i="1"/>
  <c r="M20" i="1"/>
  <c r="L20" i="1"/>
  <c r="K20" i="1"/>
  <c r="J20" i="1"/>
  <c r="I20" i="1"/>
  <c r="H20" i="1"/>
  <c r="G20" i="1"/>
  <c r="F20" i="1"/>
  <c r="R5" i="1"/>
  <c r="R7" i="1"/>
  <c r="R12" i="1"/>
  <c r="Q14" i="1"/>
  <c r="P14" i="1"/>
  <c r="M14" i="1"/>
  <c r="L14" i="1"/>
  <c r="I14" i="1"/>
  <c r="H14" i="1"/>
  <c r="R11" i="1"/>
  <c r="Q8" i="1"/>
  <c r="P8" i="1"/>
  <c r="O8" i="1"/>
  <c r="N8" i="1"/>
  <c r="M8" i="1"/>
  <c r="L8" i="1"/>
  <c r="K8" i="1"/>
  <c r="J8" i="1"/>
  <c r="I8" i="1"/>
  <c r="H8" i="1"/>
  <c r="G8" i="1"/>
  <c r="F8" i="1"/>
  <c r="Q6" i="1"/>
  <c r="P6" i="1"/>
  <c r="O6" i="1"/>
  <c r="N6" i="1"/>
  <c r="M6" i="1"/>
  <c r="L6" i="1"/>
  <c r="K6" i="1"/>
  <c r="J6" i="1"/>
  <c r="I6" i="1"/>
  <c r="H6" i="1"/>
  <c r="G6" i="1"/>
  <c r="F6" i="1"/>
  <c r="R20" i="1" l="1"/>
  <c r="H22" i="1"/>
  <c r="H24" i="1" s="1"/>
  <c r="L22" i="1"/>
  <c r="L24" i="1" s="1"/>
  <c r="P22" i="1"/>
  <c r="P24" i="1" s="1"/>
  <c r="I22" i="1"/>
  <c r="I24" i="1" s="1"/>
  <c r="M22" i="1"/>
  <c r="M24" i="1" s="1"/>
  <c r="Q22" i="1"/>
  <c r="Q24" i="1" s="1"/>
  <c r="R6" i="1"/>
  <c r="G14" i="1"/>
  <c r="G22" i="1" s="1"/>
  <c r="G24" i="1" s="1"/>
  <c r="J14" i="1"/>
  <c r="J22" i="1" s="1"/>
  <c r="J24" i="1" s="1"/>
  <c r="N14" i="1"/>
  <c r="N22" i="1" s="1"/>
  <c r="N24" i="1" s="1"/>
  <c r="K14" i="1"/>
  <c r="K22" i="1" s="1"/>
  <c r="K24" i="1" s="1"/>
  <c r="O14" i="1"/>
  <c r="O22" i="1" s="1"/>
  <c r="O24" i="1" s="1"/>
  <c r="F14" i="1"/>
  <c r="F22" i="1" s="1"/>
  <c r="R8" i="1"/>
  <c r="R14" i="1" l="1"/>
  <c r="R13" i="1"/>
  <c r="R22" i="1"/>
  <c r="F24" i="1"/>
  <c r="R24" i="1" s="1"/>
</calcChain>
</file>

<file path=xl/sharedStrings.xml><?xml version="1.0" encoding="utf-8"?>
<sst xmlns="http://schemas.openxmlformats.org/spreadsheetml/2006/main" count="64" uniqueCount="32">
  <si>
    <t>Konto</t>
  </si>
  <si>
    <t>Salgsinntekter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</si>
  <si>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</si>
  <si>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</si>
  <si>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</si>
  <si>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</si>
  <si>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</si>
  <si>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</si>
  <si>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</si>
  <si>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</si>
  <si>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</si>
  <si>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</si>
  <si>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</si>
  <si>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</si>
  <si>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 inntekter</t>
  </si>
  <si>
    <t>Hele året</t>
  </si>
  <si>
    <t>Varekostnader</t>
  </si>
  <si>
    <t>Sum varekostnader</t>
  </si>
  <si>
    <t>Lønn til ansatte</t>
  </si>
  <si>
    <t>Feriepenger</t>
  </si>
  <si>
    <t>Arbeidsgiveravgift</t>
  </si>
  <si>
    <t>Kontobeskrivelse</t>
  </si>
  <si>
    <t>Arbeidsgiveravgift på feriepenger</t>
  </si>
  <si>
    <t>Sum lønnskostnader</t>
  </si>
  <si>
    <t>Leie lokale</t>
  </si>
  <si>
    <t>Telefon</t>
  </si>
  <si>
    <t>Honorar regnskap</t>
  </si>
  <si>
    <t>Bank og kortgebyrer</t>
  </si>
  <si>
    <t>Bompenger</t>
  </si>
  <si>
    <t>Sum andre driftskostnader</t>
  </si>
  <si>
    <t>Sum driftskostnader</t>
  </si>
  <si>
    <t>Driftsresultat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</si>
</sst>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164" fontId="0" fillId="0" borderId="0" xfId="0" applyNumberFormat="1"/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Y25"/>
  <sheetViews>
    <sheetView tabSelected="1" topLeftCell="D1" zoomScale="110" zoomScaleNormal="110" workbookViewId="0">
      <selection activeCell="F7" sqref="F7"/>
    </sheetView>
  </sheetViews>
  <sheetFormatPr baseColWidth="10" defaultColWidth="9.1796875" defaultRowHeight="14.5" x14ac:dyDescent="0.35"/>
  <cols>
    <col min="3" max="3" width="10.7265625" customWidth="1"/>
    <col min="4" max="4" width="31.26953125" bestFit="1" customWidth="1"/>
    <col min="6" max="17" width="15.7265625" customWidth="1"/>
    <col min="18" max="18" width="25.1796875" customWidth="1"/>
    <col min="25" max="25" width="12.453125" bestFit="1" customWidth="1"/>
  </cols>
  <sheetData>
    <row r="3" spans="3:18" x14ac:dyDescent="0.35"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15</v>
      </c>
    </row>
    <row r="4" spans="3:18" x14ac:dyDescent="0.35">
      <c r="C4" s="4" t="s">
        <v>0</v>
      </c>
      <c r="D4" s="4" t="s">
        <v>21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3:18" x14ac:dyDescent="0.35">
      <c r="C5" s="2">
        <v>3000</v>
      </c>
      <c r="D5" t="s">
        <v>1</v>
      </c>
      <c r="F5" s="6"/>
      <c r="G5" s="6"/>
      <c r="H5" s="6">
        <v>100</v>
      </c>
      <c r="I5" s="6">
        <v>100</v>
      </c>
      <c r="J5" s="6">
        <v>100</v>
      </c>
      <c r="K5" s="6">
        <v>100</v>
      </c>
      <c r="L5" s="6">
        <v>100</v>
      </c>
      <c r="M5" s="6">
        <v>100</v>
      </c>
      <c r="N5" s="6">
        <v>100</v>
      </c>
      <c r="O5" s="6">
        <v>100</v>
      </c>
      <c r="P5" s="6">
        <v>100</v>
      </c>
      <c r="Q5" s="6">
        <v>100</v>
      </c>
      <c r="R5" s="6">
        <f t="shared" ref="R5:R14" si="0">+SUM(F5:Q5)</f>
        <v>1000</v>
      </c>
    </row>
    <row r="6" spans="3:18" x14ac:dyDescent="0.35">
      <c r="C6" s="10" t="s">
        <v>14</v>
      </c>
      <c r="D6" s="10"/>
      <c r="F6" s="7">
        <f>+F5</f>
        <v>0</v>
      </c>
      <c r="G6" s="7">
        <f t="shared" ref="G6:Q6" si="1">+G5</f>
        <v>0</v>
      </c>
      <c r="H6" s="7">
        <f t="shared" si="1"/>
        <v>100</v>
      </c>
      <c r="I6" s="7">
        <f t="shared" si="1"/>
        <v>100</v>
      </c>
      <c r="J6" s="7">
        <f t="shared" si="1"/>
        <v>100</v>
      </c>
      <c r="K6" s="7">
        <f t="shared" si="1"/>
        <v>100</v>
      </c>
      <c r="L6" s="7">
        <f t="shared" si="1"/>
        <v>100</v>
      </c>
      <c r="M6" s="7">
        <f t="shared" si="1"/>
        <v>100</v>
      </c>
      <c r="N6" s="7">
        <f t="shared" si="1"/>
        <v>100</v>
      </c>
      <c r="O6" s="7">
        <f t="shared" si="1"/>
        <v>100</v>
      </c>
      <c r="P6" s="7">
        <f t="shared" si="1"/>
        <v>100</v>
      </c>
      <c r="Q6" s="7">
        <f t="shared" si="1"/>
        <v>100</v>
      </c>
      <c r="R6" s="7">
        <f t="shared" si="0"/>
        <v>1000</v>
      </c>
    </row>
    <row r="7" spans="3:18" x14ac:dyDescent="0.35">
      <c r="C7" s="2">
        <v>4000</v>
      </c>
      <c r="D7" t="s">
        <v>16</v>
      </c>
      <c r="F7" s="6"/>
      <c r="G7" s="6"/>
      <c r="H7" s="6">
        <f t="shared" ref="H7:Q7" si="2">+H5*0.5</f>
        <v>50</v>
      </c>
      <c r="I7" s="6">
        <f t="shared" si="2"/>
        <v>50</v>
      </c>
      <c r="J7" s="6">
        <f t="shared" si="2"/>
        <v>50</v>
      </c>
      <c r="K7" s="6">
        <f t="shared" si="2"/>
        <v>50</v>
      </c>
      <c r="L7" s="6">
        <f t="shared" si="2"/>
        <v>50</v>
      </c>
      <c r="M7" s="6">
        <f t="shared" si="2"/>
        <v>50</v>
      </c>
      <c r="N7" s="6">
        <f t="shared" si="2"/>
        <v>50</v>
      </c>
      <c r="O7" s="6">
        <f t="shared" si="2"/>
        <v>50</v>
      </c>
      <c r="P7" s="6">
        <f t="shared" si="2"/>
        <v>50</v>
      </c>
      <c r="Q7" s="6">
        <f t="shared" si="2"/>
        <v>50</v>
      </c>
      <c r="R7" s="6">
        <f t="shared" si="0"/>
        <v>500</v>
      </c>
    </row>
    <row r="8" spans="3:18" x14ac:dyDescent="0.35">
      <c r="C8" s="10" t="s">
        <v>17</v>
      </c>
      <c r="D8" s="10"/>
      <c r="F8" s="7">
        <f>+F7</f>
        <v>0</v>
      </c>
      <c r="G8" s="7">
        <f t="shared" ref="G8:Q8" si="3">+G7</f>
        <v>0</v>
      </c>
      <c r="H8" s="7">
        <f t="shared" si="3"/>
        <v>50</v>
      </c>
      <c r="I8" s="7">
        <f t="shared" si="3"/>
        <v>50</v>
      </c>
      <c r="J8" s="7">
        <f t="shared" si="3"/>
        <v>50</v>
      </c>
      <c r="K8" s="7">
        <f t="shared" si="3"/>
        <v>50</v>
      </c>
      <c r="L8" s="7">
        <f t="shared" si="3"/>
        <v>50</v>
      </c>
      <c r="M8" s="7">
        <f t="shared" si="3"/>
        <v>50</v>
      </c>
      <c r="N8" s="7">
        <f t="shared" si="3"/>
        <v>50</v>
      </c>
      <c r="O8" s="7">
        <f t="shared" si="3"/>
        <v>50</v>
      </c>
      <c r="P8" s="7">
        <f t="shared" si="3"/>
        <v>50</v>
      </c>
      <c r="Q8" s="7">
        <f t="shared" si="3"/>
        <v>50</v>
      </c>
      <c r="R8" s="7">
        <f t="shared" si="0"/>
        <v>500</v>
      </c>
    </row>
    <row r="9" spans="3:18" x14ac:dyDescent="0.35">
      <c r="C9" s="3">
        <v>5000</v>
      </c>
      <c r="D9" t="s">
        <v>18</v>
      </c>
      <c r="F9" s="6">
        <v>30</v>
      </c>
      <c r="G9" s="6">
        <v>30</v>
      </c>
      <c r="H9" s="6">
        <v>30</v>
      </c>
      <c r="I9" s="6">
        <v>30</v>
      </c>
      <c r="J9" s="6">
        <v>30</v>
      </c>
      <c r="K9" s="6">
        <v>30</v>
      </c>
      <c r="L9" s="6">
        <v>30</v>
      </c>
      <c r="M9" s="6">
        <v>30</v>
      </c>
      <c r="N9" s="6">
        <v>30</v>
      </c>
      <c r="O9" s="6">
        <v>30</v>
      </c>
      <c r="P9" s="6">
        <v>30</v>
      </c>
      <c r="Q9" s="6">
        <v>30</v>
      </c>
      <c r="R9" s="6">
        <f t="shared" si="0"/>
        <v>360</v>
      </c>
    </row>
    <row r="10" spans="3:18" x14ac:dyDescent="0.35">
      <c r="C10" s="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3:18" x14ac:dyDescent="0.35">
      <c r="C11" s="3">
        <v>5020</v>
      </c>
      <c r="D11" t="s">
        <v>19</v>
      </c>
      <c r="F11" s="6">
        <f>+F9*0.12</f>
        <v>3.5999999999999996</v>
      </c>
      <c r="G11" s="6">
        <f t="shared" ref="G11:Q11" si="4">+G9*0.12</f>
        <v>3.5999999999999996</v>
      </c>
      <c r="H11" s="6">
        <f t="shared" si="4"/>
        <v>3.5999999999999996</v>
      </c>
      <c r="I11" s="6">
        <f t="shared" si="4"/>
        <v>3.5999999999999996</v>
      </c>
      <c r="J11" s="6">
        <f t="shared" si="4"/>
        <v>3.5999999999999996</v>
      </c>
      <c r="K11" s="6">
        <f t="shared" si="4"/>
        <v>3.5999999999999996</v>
      </c>
      <c r="L11" s="6">
        <f t="shared" si="4"/>
        <v>3.5999999999999996</v>
      </c>
      <c r="M11" s="6">
        <f t="shared" si="4"/>
        <v>3.5999999999999996</v>
      </c>
      <c r="N11" s="6">
        <f t="shared" si="4"/>
        <v>3.5999999999999996</v>
      </c>
      <c r="O11" s="6">
        <f t="shared" si="4"/>
        <v>3.5999999999999996</v>
      </c>
      <c r="P11" s="6">
        <f t="shared" si="4"/>
        <v>3.5999999999999996</v>
      </c>
      <c r="Q11" s="6">
        <f t="shared" si="4"/>
        <v>3.5999999999999996</v>
      </c>
      <c r="R11" s="6">
        <f t="shared" si="0"/>
        <v>43.20000000000001</v>
      </c>
    </row>
    <row r="12" spans="3:18" x14ac:dyDescent="0.35">
      <c r="C12" s="3">
        <v>5400</v>
      </c>
      <c r="D12" t="s">
        <v>20</v>
      </c>
      <c r="F12" s="6">
        <f>+F9*0.141</f>
        <v>4.2299999999999995</v>
      </c>
      <c r="G12" s="6">
        <f t="shared" ref="G12:Q12" si="5">+G9*0.141</f>
        <v>4.2299999999999995</v>
      </c>
      <c r="H12" s="6">
        <f t="shared" si="5"/>
        <v>4.2299999999999995</v>
      </c>
      <c r="I12" s="6">
        <f t="shared" si="5"/>
        <v>4.2299999999999995</v>
      </c>
      <c r="J12" s="6">
        <f t="shared" si="5"/>
        <v>4.2299999999999995</v>
      </c>
      <c r="K12" s="6">
        <f t="shared" si="5"/>
        <v>4.2299999999999995</v>
      </c>
      <c r="L12" s="6">
        <f t="shared" si="5"/>
        <v>4.2299999999999995</v>
      </c>
      <c r="M12" s="6">
        <f t="shared" si="5"/>
        <v>4.2299999999999995</v>
      </c>
      <c r="N12" s="6">
        <f t="shared" si="5"/>
        <v>4.2299999999999995</v>
      </c>
      <c r="O12" s="6">
        <f t="shared" si="5"/>
        <v>4.2299999999999995</v>
      </c>
      <c r="P12" s="6">
        <f t="shared" si="5"/>
        <v>4.2299999999999995</v>
      </c>
      <c r="Q12" s="6">
        <f t="shared" si="5"/>
        <v>4.2299999999999995</v>
      </c>
      <c r="R12" s="6">
        <f t="shared" si="0"/>
        <v>50.759999999999984</v>
      </c>
    </row>
    <row r="13" spans="3:18" x14ac:dyDescent="0.35">
      <c r="C13" s="3">
        <v>5401</v>
      </c>
      <c r="D13" t="s">
        <v>22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f t="shared" si="0"/>
        <v>0</v>
      </c>
    </row>
    <row r="14" spans="3:18" x14ac:dyDescent="0.35">
      <c r="C14" s="10" t="s">
        <v>23</v>
      </c>
      <c r="D14" s="10"/>
      <c r="F14" s="7">
        <f>+SUM(F9:F13)</f>
        <v>37.83</v>
      </c>
      <c r="G14" s="7">
        <f t="shared" ref="G14:Q14" si="6">+SUM(G9:G13)</f>
        <v>37.83</v>
      </c>
      <c r="H14" s="7">
        <f t="shared" si="6"/>
        <v>37.83</v>
      </c>
      <c r="I14" s="7">
        <f t="shared" si="6"/>
        <v>37.83</v>
      </c>
      <c r="J14" s="7">
        <f t="shared" si="6"/>
        <v>37.83</v>
      </c>
      <c r="K14" s="7">
        <f t="shared" si="6"/>
        <v>37.83</v>
      </c>
      <c r="L14" s="7">
        <f t="shared" si="6"/>
        <v>37.83</v>
      </c>
      <c r="M14" s="7">
        <f t="shared" si="6"/>
        <v>37.83</v>
      </c>
      <c r="N14" s="7">
        <f t="shared" si="6"/>
        <v>37.83</v>
      </c>
      <c r="O14" s="7">
        <f t="shared" si="6"/>
        <v>37.83</v>
      </c>
      <c r="P14" s="7">
        <f t="shared" si="6"/>
        <v>37.83</v>
      </c>
      <c r="Q14" s="7">
        <f t="shared" si="6"/>
        <v>37.83</v>
      </c>
      <c r="R14" s="7">
        <f t="shared" si="0"/>
        <v>453.95999999999987</v>
      </c>
    </row>
    <row r="15" spans="3:18" x14ac:dyDescent="0.35">
      <c r="C15" s="3">
        <v>6300</v>
      </c>
      <c r="D15" t="s">
        <v>24</v>
      </c>
      <c r="F15" s="6">
        <v>3</v>
      </c>
      <c r="G15" s="6">
        <v>3</v>
      </c>
      <c r="H15" s="6">
        <v>3</v>
      </c>
      <c r="I15" s="6">
        <v>3</v>
      </c>
      <c r="J15" s="6">
        <v>3</v>
      </c>
      <c r="K15" s="6">
        <v>3</v>
      </c>
      <c r="L15" s="6">
        <v>3</v>
      </c>
      <c r="M15" s="6">
        <v>3</v>
      </c>
      <c r="N15" s="6">
        <v>3</v>
      </c>
      <c r="O15" s="6">
        <v>3</v>
      </c>
      <c r="P15" s="6">
        <v>3</v>
      </c>
      <c r="Q15" s="6">
        <v>3</v>
      </c>
      <c r="R15" s="6">
        <f t="shared" ref="R15:R19" si="7">+SUM(F15:Q15)</f>
        <v>36</v>
      </c>
    </row>
    <row r="16" spans="3:18" x14ac:dyDescent="0.35">
      <c r="C16" s="3">
        <v>6705</v>
      </c>
      <c r="D16" t="s">
        <v>26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f t="shared" si="7"/>
        <v>0</v>
      </c>
    </row>
    <row r="17" spans="3:25" x14ac:dyDescent="0.35">
      <c r="C17" s="3">
        <v>6900</v>
      </c>
      <c r="D17" t="s">
        <v>25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f t="shared" si="7"/>
        <v>0</v>
      </c>
      <c r="X17">
        <f>20/12</f>
        <v>1.6666666666666667</v>
      </c>
      <c r="Y17">
        <f>+X17*1000*1000</f>
        <v>1666666.6666666667</v>
      </c>
    </row>
    <row r="18" spans="3:25" x14ac:dyDescent="0.35">
      <c r="C18" s="3">
        <v>7091</v>
      </c>
      <c r="D18" t="s">
        <v>28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f t="shared" si="7"/>
        <v>0</v>
      </c>
      <c r="Y18">
        <v>50000</v>
      </c>
    </row>
    <row r="19" spans="3:25" x14ac:dyDescent="0.35">
      <c r="C19" s="3">
        <v>7770</v>
      </c>
      <c r="D19" t="s">
        <v>27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f t="shared" si="7"/>
        <v>0</v>
      </c>
      <c r="Y19">
        <f>+Y17/Y18</f>
        <v>33.333333333333336</v>
      </c>
    </row>
    <row r="20" spans="3:25" x14ac:dyDescent="0.35">
      <c r="C20" s="10" t="s">
        <v>29</v>
      </c>
      <c r="D20" s="10"/>
      <c r="F20" s="7">
        <f>+SUM(F15:F19)</f>
        <v>3</v>
      </c>
      <c r="G20" s="7">
        <f t="shared" ref="G20:Q20" si="8">+SUM(G15:G19)</f>
        <v>3</v>
      </c>
      <c r="H20" s="7">
        <f t="shared" si="8"/>
        <v>3</v>
      </c>
      <c r="I20" s="7">
        <f t="shared" si="8"/>
        <v>3</v>
      </c>
      <c r="J20" s="7">
        <f t="shared" si="8"/>
        <v>3</v>
      </c>
      <c r="K20" s="7">
        <f t="shared" si="8"/>
        <v>3</v>
      </c>
      <c r="L20" s="7">
        <f t="shared" si="8"/>
        <v>3</v>
      </c>
      <c r="M20" s="7">
        <f t="shared" si="8"/>
        <v>3</v>
      </c>
      <c r="N20" s="7">
        <f t="shared" si="8"/>
        <v>3</v>
      </c>
      <c r="O20" s="7">
        <f t="shared" si="8"/>
        <v>3</v>
      </c>
      <c r="P20" s="7">
        <f t="shared" si="8"/>
        <v>3</v>
      </c>
      <c r="Q20" s="7">
        <f t="shared" si="8"/>
        <v>3</v>
      </c>
      <c r="R20" s="7">
        <f>+SUM(F20:Q20)</f>
        <v>36</v>
      </c>
    </row>
    <row r="21" spans="3:25" x14ac:dyDescent="0.35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3:25" x14ac:dyDescent="0.35">
      <c r="C22" s="10" t="s">
        <v>30</v>
      </c>
      <c r="D22" s="10"/>
      <c r="F22" s="7">
        <f>+F20+F14+F8</f>
        <v>40.83</v>
      </c>
      <c r="G22" s="7">
        <f t="shared" ref="G22:Q22" si="9">+G20+G14+G8</f>
        <v>40.83</v>
      </c>
      <c r="H22" s="7">
        <f t="shared" si="9"/>
        <v>90.83</v>
      </c>
      <c r="I22" s="7">
        <f t="shared" si="9"/>
        <v>90.83</v>
      </c>
      <c r="J22" s="7">
        <f t="shared" si="9"/>
        <v>90.83</v>
      </c>
      <c r="K22" s="7">
        <f t="shared" si="9"/>
        <v>90.83</v>
      </c>
      <c r="L22" s="7">
        <f t="shared" si="9"/>
        <v>90.83</v>
      </c>
      <c r="M22" s="7">
        <f t="shared" si="9"/>
        <v>90.83</v>
      </c>
      <c r="N22" s="7">
        <f t="shared" si="9"/>
        <v>90.83</v>
      </c>
      <c r="O22" s="7">
        <f t="shared" si="9"/>
        <v>90.83</v>
      </c>
      <c r="P22" s="7">
        <f t="shared" si="9"/>
        <v>90.83</v>
      </c>
      <c r="Q22" s="7">
        <f t="shared" si="9"/>
        <v>90.83</v>
      </c>
      <c r="R22" s="7">
        <f>+SUM(F22:Q22)</f>
        <v>989.96000000000015</v>
      </c>
    </row>
    <row r="23" spans="3:25" x14ac:dyDescent="0.35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3:25" ht="15" thickBot="1" x14ac:dyDescent="0.4">
      <c r="C24" s="9" t="s">
        <v>31</v>
      </c>
      <c r="D24" s="9"/>
      <c r="E24" s="5"/>
      <c r="F24" s="8">
        <f>+F6-F22</f>
        <v>-40.83</v>
      </c>
      <c r="G24" s="8">
        <f t="shared" ref="G24:Q24" si="10">+G6-G22</f>
        <v>-40.83</v>
      </c>
      <c r="H24" s="8">
        <f t="shared" si="10"/>
        <v>9.1700000000000017</v>
      </c>
      <c r="I24" s="8">
        <f t="shared" si="10"/>
        <v>9.1700000000000017</v>
      </c>
      <c r="J24" s="8">
        <f t="shared" si="10"/>
        <v>9.1700000000000017</v>
      </c>
      <c r="K24" s="8">
        <f t="shared" si="10"/>
        <v>9.1700000000000017</v>
      </c>
      <c r="L24" s="8">
        <f t="shared" si="10"/>
        <v>9.1700000000000017</v>
      </c>
      <c r="M24" s="8">
        <f t="shared" si="10"/>
        <v>9.1700000000000017</v>
      </c>
      <c r="N24" s="8">
        <f t="shared" si="10"/>
        <v>9.1700000000000017</v>
      </c>
      <c r="O24" s="8">
        <f t="shared" si="10"/>
        <v>9.1700000000000017</v>
      </c>
      <c r="P24" s="8">
        <f t="shared" si="10"/>
        <v>9.1700000000000017</v>
      </c>
      <c r="Q24" s="8">
        <f t="shared" si="10"/>
        <v>9.1700000000000017</v>
      </c>
      <c r="R24" s="8">
        <f>+SUM(F24:Q24)</f>
        <v>10.04000000000002</v>
      </c>
    </row>
    <row r="25" spans="3:25" ht="15" thickTop="1" x14ac:dyDescent="0.35"/>
  </sheetData>
  <mergeCells count="6">
    <mergeCell ref="C24:D24"/>
    <mergeCell ref="C6:D6"/>
    <mergeCell ref="C8:D8"/>
    <mergeCell ref="C14:D14"/>
    <mergeCell ref="C20:D20"/>
    <mergeCell ref="C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2ED-C5FA-4ABD-915F-88501D5853C3}">
  <dimension ref="C3:Y25"/>
  <sheetViews>
    <sheetView zoomScale="110" zoomScaleNormal="110" workbookViewId="0">
      <selection activeCell="H6" sqref="H6"/>
    </sheetView>
  </sheetViews>
  <sheetFormatPr baseColWidth="10" defaultColWidth="9.1796875" defaultRowHeight="14.5" x14ac:dyDescent="0.35"/>
  <cols>
    <col min="3" max="3" width="10.7265625" customWidth="1"/>
    <col min="4" max="4" width="31.26953125" bestFit="1" customWidth="1"/>
    <col min="6" max="17" width="15.7265625" customWidth="1"/>
    <col min="18" max="18" width="25.1796875" customWidth="1"/>
    <col min="25" max="25" width="12.453125" bestFit="1" customWidth="1"/>
  </cols>
  <sheetData>
    <row r="3" spans="3:18" x14ac:dyDescent="0.35"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15</v>
      </c>
    </row>
    <row r="4" spans="3:18" x14ac:dyDescent="0.35">
      <c r="C4" s="4" t="s">
        <v>0</v>
      </c>
      <c r="D4" s="4" t="s">
        <v>21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3:18" x14ac:dyDescent="0.35">
      <c r="C5" s="2">
        <v>3000</v>
      </c>
      <c r="D5" t="s">
        <v>1</v>
      </c>
      <c r="F5" s="6"/>
      <c r="G5" s="6"/>
      <c r="H5" s="6">
        <v>125</v>
      </c>
      <c r="I5" s="6">
        <v>100</v>
      </c>
      <c r="J5" s="6">
        <v>100</v>
      </c>
      <c r="K5" s="6">
        <v>100</v>
      </c>
      <c r="L5" s="6">
        <v>100</v>
      </c>
      <c r="M5" s="6">
        <v>100</v>
      </c>
      <c r="N5" s="6">
        <v>100</v>
      </c>
      <c r="O5" s="6">
        <v>100</v>
      </c>
      <c r="P5" s="6">
        <v>100</v>
      </c>
      <c r="Q5" s="6">
        <v>100</v>
      </c>
      <c r="R5" s="6">
        <f t="shared" ref="R5:R14" si="0">+SUM(F5:Q5)</f>
        <v>1025</v>
      </c>
    </row>
    <row r="6" spans="3:18" x14ac:dyDescent="0.35">
      <c r="C6" s="10" t="s">
        <v>14</v>
      </c>
      <c r="D6" s="10"/>
      <c r="F6" s="7">
        <f>+F5</f>
        <v>0</v>
      </c>
      <c r="G6" s="7">
        <f t="shared" ref="G6:Q6" si="1">+G5</f>
        <v>0</v>
      </c>
      <c r="H6" s="7">
        <f t="shared" si="1"/>
        <v>125</v>
      </c>
      <c r="I6" s="7">
        <f t="shared" si="1"/>
        <v>100</v>
      </c>
      <c r="J6" s="7">
        <f t="shared" si="1"/>
        <v>100</v>
      </c>
      <c r="K6" s="7">
        <f t="shared" si="1"/>
        <v>100</v>
      </c>
      <c r="L6" s="7">
        <f t="shared" si="1"/>
        <v>100</v>
      </c>
      <c r="M6" s="7">
        <f t="shared" si="1"/>
        <v>100</v>
      </c>
      <c r="N6" s="7">
        <f t="shared" si="1"/>
        <v>100</v>
      </c>
      <c r="O6" s="7">
        <f t="shared" si="1"/>
        <v>100</v>
      </c>
      <c r="P6" s="7">
        <f t="shared" si="1"/>
        <v>100</v>
      </c>
      <c r="Q6" s="7">
        <f t="shared" si="1"/>
        <v>100</v>
      </c>
      <c r="R6" s="7">
        <f t="shared" si="0"/>
        <v>1025</v>
      </c>
    </row>
    <row r="7" spans="3:18" x14ac:dyDescent="0.35">
      <c r="C7" s="2">
        <v>4000</v>
      </c>
      <c r="D7" t="s">
        <v>16</v>
      </c>
      <c r="F7" s="6"/>
      <c r="G7" s="6"/>
      <c r="H7" s="6">
        <f t="shared" ref="H7:Q7" si="2">+H5*0.5</f>
        <v>62.5</v>
      </c>
      <c r="I7" s="6">
        <f t="shared" si="2"/>
        <v>50</v>
      </c>
      <c r="J7" s="6">
        <f t="shared" si="2"/>
        <v>50</v>
      </c>
      <c r="K7" s="6">
        <f t="shared" si="2"/>
        <v>50</v>
      </c>
      <c r="L7" s="6">
        <f t="shared" si="2"/>
        <v>50</v>
      </c>
      <c r="M7" s="6">
        <f t="shared" si="2"/>
        <v>50</v>
      </c>
      <c r="N7" s="6">
        <f t="shared" si="2"/>
        <v>50</v>
      </c>
      <c r="O7" s="6">
        <f t="shared" si="2"/>
        <v>50</v>
      </c>
      <c r="P7" s="6">
        <f t="shared" si="2"/>
        <v>50</v>
      </c>
      <c r="Q7" s="6">
        <f t="shared" si="2"/>
        <v>50</v>
      </c>
      <c r="R7" s="6">
        <f t="shared" si="0"/>
        <v>512.5</v>
      </c>
    </row>
    <row r="8" spans="3:18" x14ac:dyDescent="0.35">
      <c r="C8" s="10" t="s">
        <v>17</v>
      </c>
      <c r="D8" s="10"/>
      <c r="F8" s="7">
        <f>+F7</f>
        <v>0</v>
      </c>
      <c r="G8" s="7">
        <f t="shared" ref="G8:Q8" si="3">+G7</f>
        <v>0</v>
      </c>
      <c r="H8" s="7">
        <f t="shared" si="3"/>
        <v>62.5</v>
      </c>
      <c r="I8" s="7">
        <f t="shared" si="3"/>
        <v>50</v>
      </c>
      <c r="J8" s="7">
        <f t="shared" si="3"/>
        <v>50</v>
      </c>
      <c r="K8" s="7">
        <f t="shared" si="3"/>
        <v>50</v>
      </c>
      <c r="L8" s="7">
        <f t="shared" si="3"/>
        <v>50</v>
      </c>
      <c r="M8" s="7">
        <f t="shared" si="3"/>
        <v>50</v>
      </c>
      <c r="N8" s="7">
        <f t="shared" si="3"/>
        <v>50</v>
      </c>
      <c r="O8" s="7">
        <f t="shared" si="3"/>
        <v>50</v>
      </c>
      <c r="P8" s="7">
        <f t="shared" si="3"/>
        <v>50</v>
      </c>
      <c r="Q8" s="7">
        <f t="shared" si="3"/>
        <v>50</v>
      </c>
      <c r="R8" s="7">
        <f t="shared" si="0"/>
        <v>512.5</v>
      </c>
    </row>
    <row r="9" spans="3:18" x14ac:dyDescent="0.35">
      <c r="C9" s="3">
        <v>5000</v>
      </c>
      <c r="D9" t="s">
        <v>18</v>
      </c>
      <c r="F9" s="6">
        <v>30</v>
      </c>
      <c r="G9" s="6">
        <v>30</v>
      </c>
      <c r="H9" s="6">
        <v>30</v>
      </c>
      <c r="I9" s="6">
        <v>30</v>
      </c>
      <c r="J9" s="6">
        <v>30</v>
      </c>
      <c r="K9" s="6">
        <v>30</v>
      </c>
      <c r="L9" s="6">
        <v>30</v>
      </c>
      <c r="M9" s="6">
        <v>30</v>
      </c>
      <c r="N9" s="6">
        <v>30</v>
      </c>
      <c r="O9" s="6">
        <v>30</v>
      </c>
      <c r="P9" s="6">
        <v>30</v>
      </c>
      <c r="Q9" s="6">
        <v>30</v>
      </c>
      <c r="R9" s="6">
        <f t="shared" si="0"/>
        <v>360</v>
      </c>
    </row>
    <row r="10" spans="3:18" x14ac:dyDescent="0.35">
      <c r="C10" s="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3:18" x14ac:dyDescent="0.35">
      <c r="C11" s="3">
        <v>5020</v>
      </c>
      <c r="D11" t="s">
        <v>19</v>
      </c>
      <c r="F11" s="6">
        <f>+F9*0.12</f>
        <v>3.5999999999999996</v>
      </c>
      <c r="G11" s="6">
        <f t="shared" ref="G11:Q11" si="4">+G9*0.12</f>
        <v>3.5999999999999996</v>
      </c>
      <c r="H11" s="6">
        <f t="shared" si="4"/>
        <v>3.5999999999999996</v>
      </c>
      <c r="I11" s="6">
        <f t="shared" si="4"/>
        <v>3.5999999999999996</v>
      </c>
      <c r="J11" s="6">
        <f t="shared" si="4"/>
        <v>3.5999999999999996</v>
      </c>
      <c r="K11" s="6">
        <f t="shared" si="4"/>
        <v>3.5999999999999996</v>
      </c>
      <c r="L11" s="6">
        <f t="shared" si="4"/>
        <v>3.5999999999999996</v>
      </c>
      <c r="M11" s="6">
        <f t="shared" si="4"/>
        <v>3.5999999999999996</v>
      </c>
      <c r="N11" s="6">
        <f t="shared" si="4"/>
        <v>3.5999999999999996</v>
      </c>
      <c r="O11" s="6">
        <f t="shared" si="4"/>
        <v>3.5999999999999996</v>
      </c>
      <c r="P11" s="6">
        <f t="shared" si="4"/>
        <v>3.5999999999999996</v>
      </c>
      <c r="Q11" s="6">
        <f t="shared" si="4"/>
        <v>3.5999999999999996</v>
      </c>
      <c r="R11" s="6">
        <f t="shared" si="0"/>
        <v>43.20000000000001</v>
      </c>
    </row>
    <row r="12" spans="3:18" x14ac:dyDescent="0.35">
      <c r="C12" s="3">
        <v>5400</v>
      </c>
      <c r="D12" t="s">
        <v>20</v>
      </c>
      <c r="F12" s="6">
        <f>+F9*0.141</f>
        <v>4.2299999999999995</v>
      </c>
      <c r="G12" s="6">
        <f t="shared" ref="G12:Q12" si="5">+G9*0.141</f>
        <v>4.2299999999999995</v>
      </c>
      <c r="H12" s="6">
        <f t="shared" si="5"/>
        <v>4.2299999999999995</v>
      </c>
      <c r="I12" s="6">
        <f t="shared" si="5"/>
        <v>4.2299999999999995</v>
      </c>
      <c r="J12" s="6">
        <f t="shared" si="5"/>
        <v>4.2299999999999995</v>
      </c>
      <c r="K12" s="6">
        <f t="shared" si="5"/>
        <v>4.2299999999999995</v>
      </c>
      <c r="L12" s="6">
        <f t="shared" si="5"/>
        <v>4.2299999999999995</v>
      </c>
      <c r="M12" s="6">
        <f t="shared" si="5"/>
        <v>4.2299999999999995</v>
      </c>
      <c r="N12" s="6">
        <f t="shared" si="5"/>
        <v>4.2299999999999995</v>
      </c>
      <c r="O12" s="6">
        <f t="shared" si="5"/>
        <v>4.2299999999999995</v>
      </c>
      <c r="P12" s="6">
        <f t="shared" si="5"/>
        <v>4.2299999999999995</v>
      </c>
      <c r="Q12" s="6">
        <f t="shared" si="5"/>
        <v>4.2299999999999995</v>
      </c>
      <c r="R12" s="6">
        <f t="shared" si="0"/>
        <v>50.759999999999984</v>
      </c>
    </row>
    <row r="13" spans="3:18" x14ac:dyDescent="0.35">
      <c r="C13" s="3">
        <v>5401</v>
      </c>
      <c r="D13" t="s">
        <v>22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f t="shared" si="0"/>
        <v>0</v>
      </c>
    </row>
    <row r="14" spans="3:18" x14ac:dyDescent="0.35">
      <c r="C14" s="10" t="s">
        <v>23</v>
      </c>
      <c r="D14" s="10"/>
      <c r="F14" s="7">
        <f>+SUM(F9:F13)</f>
        <v>37.83</v>
      </c>
      <c r="G14" s="7">
        <f t="shared" ref="G14:Q14" si="6">+SUM(G9:G13)</f>
        <v>37.83</v>
      </c>
      <c r="H14" s="7">
        <f t="shared" si="6"/>
        <v>37.83</v>
      </c>
      <c r="I14" s="7">
        <f t="shared" si="6"/>
        <v>37.83</v>
      </c>
      <c r="J14" s="7">
        <f t="shared" si="6"/>
        <v>37.83</v>
      </c>
      <c r="K14" s="7">
        <f t="shared" si="6"/>
        <v>37.83</v>
      </c>
      <c r="L14" s="7">
        <f t="shared" si="6"/>
        <v>37.83</v>
      </c>
      <c r="M14" s="7">
        <f t="shared" si="6"/>
        <v>37.83</v>
      </c>
      <c r="N14" s="7">
        <f t="shared" si="6"/>
        <v>37.83</v>
      </c>
      <c r="O14" s="7">
        <f t="shared" si="6"/>
        <v>37.83</v>
      </c>
      <c r="P14" s="7">
        <f t="shared" si="6"/>
        <v>37.83</v>
      </c>
      <c r="Q14" s="7">
        <f t="shared" si="6"/>
        <v>37.83</v>
      </c>
      <c r="R14" s="7">
        <f t="shared" si="0"/>
        <v>453.95999999999987</v>
      </c>
    </row>
    <row r="15" spans="3:18" x14ac:dyDescent="0.35">
      <c r="C15" s="3">
        <v>6300</v>
      </c>
      <c r="D15" t="s">
        <v>24</v>
      </c>
      <c r="F15" s="6">
        <v>3</v>
      </c>
      <c r="G15" s="6">
        <v>3</v>
      </c>
      <c r="H15" s="6">
        <v>3</v>
      </c>
      <c r="I15" s="6">
        <v>3</v>
      </c>
      <c r="J15" s="6">
        <v>3</v>
      </c>
      <c r="K15" s="6">
        <v>3</v>
      </c>
      <c r="L15" s="6">
        <v>3</v>
      </c>
      <c r="M15" s="6">
        <v>3</v>
      </c>
      <c r="N15" s="6">
        <v>3</v>
      </c>
      <c r="O15" s="6">
        <v>3</v>
      </c>
      <c r="P15" s="6">
        <v>3</v>
      </c>
      <c r="Q15" s="6">
        <v>3</v>
      </c>
      <c r="R15" s="6">
        <f t="shared" ref="R15:R19" si="7">+SUM(F15:Q15)</f>
        <v>36</v>
      </c>
    </row>
    <row r="16" spans="3:18" x14ac:dyDescent="0.35">
      <c r="C16" s="3">
        <v>6705</v>
      </c>
      <c r="D16" t="s">
        <v>26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f t="shared" si="7"/>
        <v>0</v>
      </c>
    </row>
    <row r="17" spans="3:25" x14ac:dyDescent="0.35">
      <c r="C17" s="3">
        <v>6900</v>
      </c>
      <c r="D17" t="s">
        <v>25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f t="shared" si="7"/>
        <v>0</v>
      </c>
      <c r="X17">
        <f>20/12</f>
        <v>1.6666666666666667</v>
      </c>
      <c r="Y17">
        <f>+X17*1000*1000</f>
        <v>1666666.6666666667</v>
      </c>
    </row>
    <row r="18" spans="3:25" x14ac:dyDescent="0.35">
      <c r="C18" s="3">
        <v>7091</v>
      </c>
      <c r="D18" t="s">
        <v>28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f t="shared" si="7"/>
        <v>0</v>
      </c>
      <c r="Y18">
        <v>50000</v>
      </c>
    </row>
    <row r="19" spans="3:25" x14ac:dyDescent="0.35">
      <c r="C19" s="3">
        <v>7770</v>
      </c>
      <c r="D19" t="s">
        <v>27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f t="shared" si="7"/>
        <v>0</v>
      </c>
      <c r="Y19">
        <f>+Y17/Y18</f>
        <v>33.333333333333336</v>
      </c>
    </row>
    <row r="20" spans="3:25" x14ac:dyDescent="0.35">
      <c r="C20" s="10" t="s">
        <v>29</v>
      </c>
      <c r="D20" s="10"/>
      <c r="F20" s="7">
        <f>+SUM(F15:F19)</f>
        <v>3</v>
      </c>
      <c r="G20" s="7">
        <f t="shared" ref="G20:Q20" si="8">+SUM(G15:G19)</f>
        <v>3</v>
      </c>
      <c r="H20" s="7">
        <f t="shared" si="8"/>
        <v>3</v>
      </c>
      <c r="I20" s="7">
        <f t="shared" si="8"/>
        <v>3</v>
      </c>
      <c r="J20" s="7">
        <f t="shared" si="8"/>
        <v>3</v>
      </c>
      <c r="K20" s="7">
        <f t="shared" si="8"/>
        <v>3</v>
      </c>
      <c r="L20" s="7">
        <f t="shared" si="8"/>
        <v>3</v>
      </c>
      <c r="M20" s="7">
        <f t="shared" si="8"/>
        <v>3</v>
      </c>
      <c r="N20" s="7">
        <f t="shared" si="8"/>
        <v>3</v>
      </c>
      <c r="O20" s="7">
        <f t="shared" si="8"/>
        <v>3</v>
      </c>
      <c r="P20" s="7">
        <f t="shared" si="8"/>
        <v>3</v>
      </c>
      <c r="Q20" s="7">
        <f t="shared" si="8"/>
        <v>3</v>
      </c>
      <c r="R20" s="7">
        <f>+SUM(F20:Q20)</f>
        <v>36</v>
      </c>
    </row>
    <row r="21" spans="3:25" x14ac:dyDescent="0.35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3:25" x14ac:dyDescent="0.35">
      <c r="C22" s="10" t="s">
        <v>30</v>
      </c>
      <c r="D22" s="10"/>
      <c r="F22" s="7">
        <f>+F20+F14+F8</f>
        <v>40.83</v>
      </c>
      <c r="G22" s="7">
        <f t="shared" ref="G22:Q22" si="9">+G20+G14+G8</f>
        <v>40.83</v>
      </c>
      <c r="H22" s="7">
        <f t="shared" si="9"/>
        <v>103.33</v>
      </c>
      <c r="I22" s="7">
        <f t="shared" si="9"/>
        <v>90.83</v>
      </c>
      <c r="J22" s="7">
        <f t="shared" si="9"/>
        <v>90.83</v>
      </c>
      <c r="K22" s="7">
        <f t="shared" si="9"/>
        <v>90.83</v>
      </c>
      <c r="L22" s="7">
        <f t="shared" si="9"/>
        <v>90.83</v>
      </c>
      <c r="M22" s="7">
        <f t="shared" si="9"/>
        <v>90.83</v>
      </c>
      <c r="N22" s="7">
        <f t="shared" si="9"/>
        <v>90.83</v>
      </c>
      <c r="O22" s="7">
        <f t="shared" si="9"/>
        <v>90.83</v>
      </c>
      <c r="P22" s="7">
        <f t="shared" si="9"/>
        <v>90.83</v>
      </c>
      <c r="Q22" s="7">
        <f t="shared" si="9"/>
        <v>90.83</v>
      </c>
      <c r="R22" s="7">
        <f>+SUM(F22:Q22)</f>
        <v>1002.4600000000002</v>
      </c>
    </row>
    <row r="23" spans="3:25" x14ac:dyDescent="0.35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3:25" ht="15" thickBot="1" x14ac:dyDescent="0.4">
      <c r="C24" s="9" t="s">
        <v>31</v>
      </c>
      <c r="D24" s="9"/>
      <c r="E24" s="5"/>
      <c r="F24" s="8">
        <f>+F6-F22</f>
        <v>-40.83</v>
      </c>
      <c r="G24" s="8">
        <f t="shared" ref="G24:Q24" si="10">+G6-G22</f>
        <v>-40.83</v>
      </c>
      <c r="H24" s="8">
        <f t="shared" si="10"/>
        <v>21.67</v>
      </c>
      <c r="I24" s="8">
        <f t="shared" si="10"/>
        <v>9.1700000000000017</v>
      </c>
      <c r="J24" s="8">
        <f t="shared" si="10"/>
        <v>9.1700000000000017</v>
      </c>
      <c r="K24" s="8">
        <f t="shared" si="10"/>
        <v>9.1700000000000017</v>
      </c>
      <c r="L24" s="8">
        <f t="shared" si="10"/>
        <v>9.1700000000000017</v>
      </c>
      <c r="M24" s="8">
        <f t="shared" si="10"/>
        <v>9.1700000000000017</v>
      </c>
      <c r="N24" s="8">
        <f t="shared" si="10"/>
        <v>9.1700000000000017</v>
      </c>
      <c r="O24" s="8">
        <f t="shared" si="10"/>
        <v>9.1700000000000017</v>
      </c>
      <c r="P24" s="8">
        <f t="shared" si="10"/>
        <v>9.1700000000000017</v>
      </c>
      <c r="Q24" s="8">
        <f t="shared" si="10"/>
        <v>9.1700000000000017</v>
      </c>
      <c r="R24" s="8">
        <f>+SUM(F24:Q24)</f>
        <v>22.54000000000002</v>
      </c>
    </row>
    <row r="25" spans="3:25" ht="15" thickTop="1" x14ac:dyDescent="0.35"/>
  </sheetData>
  <mergeCells count="6">
    <mergeCell ref="C24:D24"/>
    <mergeCell ref="C6:D6"/>
    <mergeCell ref="C8:D8"/>
    <mergeCell ref="C14:D14"/>
    <mergeCell ref="C20:D20"/>
    <mergeCell ref="C22:D2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26cbe1f-01c4-4698-a566-2fc43ebec731}" enabled="0" method="" siteId="{026cbe1f-01c4-4698-a566-2fc43ebec7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Budsjetteksempel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2025-09-22T13:40:18Z</dcterms:modified>
</cp:coreProperties>
</file>